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5450" windowHeight="12390" activeTab="1"/>
  </bookViews>
  <sheets>
    <sheet name="Лист2" sheetId="1" r:id="rId1"/>
    <sheet name="Лист1" sheetId="2" r:id="rId2"/>
  </sheets>
  <definedNames>
    <definedName name="_xlnm.Print_Area" localSheetId="1">'Лист1'!$A$3:$K$26</definedName>
  </definedNames>
  <calcPr fullCalcOnLoad="1"/>
</workbook>
</file>

<file path=xl/sharedStrings.xml><?xml version="1.0" encoding="utf-8"?>
<sst xmlns="http://schemas.openxmlformats.org/spreadsheetml/2006/main" count="59" uniqueCount="41">
  <si>
    <t>№ пп</t>
  </si>
  <si>
    <t>Наменование программы</t>
  </si>
  <si>
    <t>Финансирование программы</t>
  </si>
  <si>
    <t>Степень  достижения целей и решения задач  МП                 (достижние контрольных значений индикаторов)</t>
  </si>
  <si>
    <t>Оценка степени  реализации мероприятий (Удельный вес реализуемых мероприятий, предусмотренных программой)</t>
  </si>
  <si>
    <t>Комплексная оценка эффективности реализации муниципальной программы</t>
  </si>
  <si>
    <t>Определение уровня эффективности реализации программы</t>
  </si>
  <si>
    <t>План</t>
  </si>
  <si>
    <t>факт</t>
  </si>
  <si>
    <t>%</t>
  </si>
  <si>
    <r>
      <t xml:space="preserve">Высокий,  если   </t>
    </r>
    <r>
      <rPr>
        <b/>
        <sz val="10"/>
        <color indexed="8"/>
        <rFont val="Times New Roman"/>
        <family val="1"/>
      </rPr>
      <t xml:space="preserve"> комплексная оценка     80  и более</t>
    </r>
  </si>
  <si>
    <t>Средний,</t>
  </si>
  <si>
    <r>
      <t xml:space="preserve">если   </t>
    </r>
    <r>
      <rPr>
        <b/>
        <sz val="10"/>
        <color indexed="8"/>
        <rFont val="Times New Roman"/>
        <family val="1"/>
      </rPr>
      <t xml:space="preserve">комплексная оценка      от 40 до   80  </t>
    </r>
  </si>
  <si>
    <t xml:space="preserve">Низкий, </t>
  </si>
  <si>
    <r>
      <t xml:space="preserve">если </t>
    </r>
    <r>
      <rPr>
        <b/>
        <sz val="10"/>
        <color indexed="8"/>
        <rFont val="Times New Roman"/>
        <family val="1"/>
      </rPr>
      <t xml:space="preserve">  комплексная оценка        менее 40</t>
    </r>
  </si>
  <si>
    <t>"Развитие жилищно-коммунального хозяйства Змеиногорского района"на 2015-2020г.</t>
  </si>
  <si>
    <t>"Адресная социальная помощь отдельным категориям граждан из числа ветеранов, инвалидов и семей с детьми Змеиногорского района "на 2015-2020 годы</t>
  </si>
  <si>
    <t>"Кадровая политика в здравоохранении муниципального образования Змеиногорского района Алтайского края" на 2015-2020 годы</t>
  </si>
  <si>
    <t>"Комплексные меры профилактики злоупотреблению наркотическими средствами и психотропными веществами "на 2015-2020 годы</t>
  </si>
  <si>
    <t>"Обеспечение жильем молодых семей в Змеиногорском районе "на 2015-2020 годы</t>
  </si>
  <si>
    <t>"Повышение безопасности дорожного движения в Змеиногорском районе" на 2013-2020 годы</t>
  </si>
  <si>
    <t>"Профилактика преступлений и иных правонарушений в Змеиногорском районе "на 2015-2020 годы</t>
  </si>
  <si>
    <t>"Профилактика терроризма и экстремизма на территории Змеиногорского района Алтайского края" на 2015-2020 годы</t>
  </si>
  <si>
    <t>"Развитие агропромышленного комплекса Змеиногорского района Алтайского края" на 2015-2020 годы</t>
  </si>
  <si>
    <t>"Развитие культуры Змеиногорского района Алтайского края" на 2015-2020 годы</t>
  </si>
  <si>
    <t>"Развитие образования и молодежной политики Змеиногорском районе" на 2015-2020 годы</t>
  </si>
  <si>
    <t>"Развитие предпринимательства в Змеиногорском районе" на 2015-2020 годы</t>
  </si>
  <si>
    <t>"Развитие туризма в Змеиногорском районе Алтайского края" на 2015-2020 годы</t>
  </si>
  <si>
    <t>"Развитие физической культуры и спорта в Змеиногорском районе" на 2015-2020 годы</t>
  </si>
  <si>
    <t>"Содействие занятости населения Змеиногорского района" на 2015-2020 годы</t>
  </si>
  <si>
    <t>"Стимулирование развития жилищного строительства в Змеиногорском районе" на 2015-2020 годы</t>
  </si>
  <si>
    <t>"Капитальный ремонт общеобразовательных организаций Змеиногорского района на 2017-2025 гг"</t>
  </si>
  <si>
    <t>Формирование законопослушного поведения участников дорожного движения в Змеиногорском районе" на 2018-2020 гг</t>
  </si>
  <si>
    <t>№ п/п</t>
  </si>
  <si>
    <t>Федеральный бюджет</t>
  </si>
  <si>
    <t>Краевой бюджет</t>
  </si>
  <si>
    <t>Местный бюджет</t>
  </si>
  <si>
    <t>Внебюджетные средства</t>
  </si>
  <si>
    <t>Наименгование МЦП</t>
  </si>
  <si>
    <t>Итого</t>
  </si>
  <si>
    <t>Эффективность муниципальных программ за 2018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</si>
</sst>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0"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b/>
      <sz val="11"/>
      <name val="Arial Cyr"/>
      <family val="0"/>
    </font>
    <font>
      <b/>
      <sz val="22"/>
      <name val="Arial Cyr"/>
      <family val="0"/>
    </font>
    <font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10" xfId="0" applyFont="1" applyBorder="1" applyAlignment="1" quotePrefix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Border="1" applyAlignment="1" quotePrefix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0" xfId="0" applyNumberFormat="1" applyAlignment="1">
      <alignment/>
    </xf>
    <xf numFmtId="0" fontId="4" fillId="0" borderId="11" xfId="0" applyFont="1" applyFill="1" applyBorder="1" applyAlignment="1">
      <alignment vertical="top" wrapText="1"/>
    </xf>
    <xf numFmtId="2" fontId="0" fillId="0" borderId="11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8" fontId="0" fillId="0" borderId="11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/>
    </xf>
    <xf numFmtId="168" fontId="0" fillId="0" borderId="10" xfId="0" applyNumberForma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0" fontId="0" fillId="24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vertical="top" wrapText="1"/>
    </xf>
    <xf numFmtId="2" fontId="0" fillId="24" borderId="11" xfId="0" applyNumberForma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168" fontId="0" fillId="24" borderId="11" xfId="0" applyNumberForma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vertical="top" wrapText="1"/>
    </xf>
    <xf numFmtId="2" fontId="5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ill="1" applyBorder="1" applyAlignment="1">
      <alignment horizontal="center" vertical="center"/>
    </xf>
    <xf numFmtId="2" fontId="0" fillId="24" borderId="13" xfId="0" applyNumberFormat="1" applyFill="1" applyBorder="1" applyAlignment="1">
      <alignment horizontal="center" vertical="center"/>
    </xf>
    <xf numFmtId="168" fontId="0" fillId="24" borderId="10" xfId="0" applyNumberFormat="1" applyFill="1" applyBorder="1" applyAlignment="1">
      <alignment horizontal="center" vertical="center"/>
    </xf>
    <xf numFmtId="0" fontId="4" fillId="24" borderId="14" xfId="0" applyFont="1" applyFill="1" applyBorder="1" applyAlignment="1">
      <alignment vertical="top" wrapText="1"/>
    </xf>
    <xf numFmtId="2" fontId="5" fillId="2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5" fillId="0" borderId="10" xfId="0" applyFont="1" applyBorder="1" applyAlignment="1">
      <alignment wrapText="1"/>
    </xf>
    <xf numFmtId="0" fontId="26" fillId="24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6" fillId="24" borderId="10" xfId="0" applyFont="1" applyFill="1" applyBorder="1" applyAlignment="1">
      <alignment vertical="top" wrapText="1"/>
    </xf>
    <xf numFmtId="0" fontId="26" fillId="24" borderId="14" xfId="0" applyFont="1" applyFill="1" applyBorder="1" applyAlignment="1">
      <alignment vertical="top" wrapText="1"/>
    </xf>
    <xf numFmtId="0" fontId="26" fillId="0" borderId="14" xfId="0" applyFont="1" applyFill="1" applyBorder="1" applyAlignment="1">
      <alignment vertical="top" wrapText="1"/>
    </xf>
    <xf numFmtId="168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25" borderId="11" xfId="0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horizontal="center" vertical="center" wrapText="1"/>
    </xf>
    <xf numFmtId="0" fontId="2" fillId="26" borderId="16" xfId="0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 wrapText="1"/>
    </xf>
    <xf numFmtId="0" fontId="2" fillId="19" borderId="18" xfId="0" applyFont="1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view="pageBreakPreview" zoomScaleSheetLayoutView="100" workbookViewId="0" topLeftCell="A16">
      <selection activeCell="F22" sqref="F22"/>
    </sheetView>
  </sheetViews>
  <sheetFormatPr defaultColWidth="9.00390625" defaultRowHeight="12.75"/>
  <cols>
    <col min="1" max="1" width="4.625" style="0" customWidth="1"/>
    <col min="2" max="2" width="21.125" style="0" customWidth="1"/>
    <col min="3" max="3" width="15.875" style="0" customWidth="1"/>
    <col min="4" max="4" width="17.25390625" style="0" customWidth="1"/>
    <col min="5" max="5" width="18.00390625" style="0" customWidth="1"/>
    <col min="6" max="6" width="15.625" style="0" customWidth="1"/>
  </cols>
  <sheetData>
    <row r="2" spans="1:7" ht="25.5">
      <c r="A2" s="42" t="s">
        <v>33</v>
      </c>
      <c r="B2" s="51" t="s">
        <v>38</v>
      </c>
      <c r="C2" s="42" t="s">
        <v>34</v>
      </c>
      <c r="D2" s="42" t="s">
        <v>35</v>
      </c>
      <c r="E2" s="42" t="s">
        <v>36</v>
      </c>
      <c r="F2" s="42" t="s">
        <v>37</v>
      </c>
      <c r="G2" s="40"/>
    </row>
    <row r="3" spans="1:7" ht="60">
      <c r="A3" s="41">
        <v>1</v>
      </c>
      <c r="B3" s="43" t="s">
        <v>31</v>
      </c>
      <c r="C3" s="50">
        <v>0</v>
      </c>
      <c r="D3" s="50">
        <v>16076169.2</v>
      </c>
      <c r="E3" s="50">
        <v>961638.84</v>
      </c>
      <c r="F3" s="50">
        <v>0</v>
      </c>
      <c r="G3" s="40"/>
    </row>
    <row r="4" spans="1:7" ht="96">
      <c r="A4" s="41">
        <v>2</v>
      </c>
      <c r="B4" s="44" t="s">
        <v>16</v>
      </c>
      <c r="C4" s="50">
        <v>0</v>
      </c>
      <c r="D4" s="50">
        <v>13985548000</v>
      </c>
      <c r="E4" s="50">
        <v>235000</v>
      </c>
      <c r="F4" s="50">
        <v>0</v>
      </c>
      <c r="G4" s="40"/>
    </row>
    <row r="5" spans="1:7" ht="84">
      <c r="A5" s="41">
        <v>3</v>
      </c>
      <c r="B5" s="45" t="s">
        <v>17</v>
      </c>
      <c r="C5" s="50">
        <v>0</v>
      </c>
      <c r="D5" s="50">
        <v>0</v>
      </c>
      <c r="E5" s="50">
        <v>0</v>
      </c>
      <c r="F5" s="50">
        <v>216000</v>
      </c>
      <c r="G5" s="40"/>
    </row>
    <row r="6" spans="1:7" ht="96">
      <c r="A6" s="41">
        <v>4</v>
      </c>
      <c r="B6" s="45" t="s">
        <v>18</v>
      </c>
      <c r="C6" s="50">
        <v>0</v>
      </c>
      <c r="D6" s="50">
        <v>0</v>
      </c>
      <c r="E6" s="50">
        <v>30000</v>
      </c>
      <c r="F6" s="50">
        <v>0</v>
      </c>
      <c r="G6" s="40"/>
    </row>
    <row r="7" spans="1:7" ht="47.25" customHeight="1">
      <c r="A7" s="41">
        <v>5</v>
      </c>
      <c r="B7" s="46" t="s">
        <v>15</v>
      </c>
      <c r="C7" s="50">
        <v>0</v>
      </c>
      <c r="D7" s="50">
        <v>104279615.06</v>
      </c>
      <c r="E7" s="50">
        <v>2770504.06</v>
      </c>
      <c r="F7" s="50">
        <v>0</v>
      </c>
      <c r="G7" s="40"/>
    </row>
    <row r="8" spans="1:7" ht="48">
      <c r="A8" s="41">
        <v>6</v>
      </c>
      <c r="B8" s="46" t="s">
        <v>19</v>
      </c>
      <c r="C8" s="41">
        <v>184300</v>
      </c>
      <c r="D8" s="50">
        <v>212100</v>
      </c>
      <c r="E8" s="50">
        <v>212100</v>
      </c>
      <c r="F8" s="50">
        <v>0</v>
      </c>
      <c r="G8" s="40"/>
    </row>
    <row r="9" spans="1:7" ht="60">
      <c r="A9" s="41">
        <v>7</v>
      </c>
      <c r="B9" s="45" t="s">
        <v>20</v>
      </c>
      <c r="C9" s="50">
        <v>0</v>
      </c>
      <c r="D9" s="50">
        <v>0</v>
      </c>
      <c r="E9" s="50">
        <v>25000</v>
      </c>
      <c r="F9" s="50">
        <v>0</v>
      </c>
      <c r="G9" s="40"/>
    </row>
    <row r="10" spans="1:7" ht="60">
      <c r="A10" s="41">
        <v>8</v>
      </c>
      <c r="B10" s="46" t="s">
        <v>21</v>
      </c>
      <c r="C10" s="50">
        <v>0</v>
      </c>
      <c r="D10" s="50">
        <v>0</v>
      </c>
      <c r="E10" s="50">
        <v>0</v>
      </c>
      <c r="F10" s="50">
        <v>0</v>
      </c>
      <c r="G10" s="40"/>
    </row>
    <row r="11" spans="1:7" ht="84">
      <c r="A11" s="41">
        <v>9</v>
      </c>
      <c r="B11" s="46" t="s">
        <v>22</v>
      </c>
      <c r="C11" s="50">
        <v>0</v>
      </c>
      <c r="D11" s="50">
        <v>0</v>
      </c>
      <c r="E11" s="50">
        <v>4000</v>
      </c>
      <c r="F11" s="50">
        <v>0</v>
      </c>
      <c r="G11" s="40"/>
    </row>
    <row r="12" spans="1:7" ht="72">
      <c r="A12" s="41">
        <v>10</v>
      </c>
      <c r="B12" s="45" t="s">
        <v>23</v>
      </c>
      <c r="C12" s="50">
        <v>30928000</v>
      </c>
      <c r="D12" s="50">
        <v>255600</v>
      </c>
      <c r="E12" s="50">
        <v>100000</v>
      </c>
      <c r="F12" s="50">
        <v>0</v>
      </c>
      <c r="G12" s="40"/>
    </row>
    <row r="13" spans="1:7" ht="48">
      <c r="A13" s="41">
        <v>11</v>
      </c>
      <c r="B13" s="46" t="s">
        <v>24</v>
      </c>
      <c r="C13" s="50">
        <v>0</v>
      </c>
      <c r="D13" s="50">
        <v>5984000</v>
      </c>
      <c r="E13" s="50">
        <v>23925000</v>
      </c>
      <c r="F13" s="49">
        <v>0</v>
      </c>
      <c r="G13" s="40"/>
    </row>
    <row r="14" spans="1:7" ht="48">
      <c r="A14" s="41">
        <v>12</v>
      </c>
      <c r="B14" s="45" t="s">
        <v>25</v>
      </c>
      <c r="C14" s="50">
        <v>0</v>
      </c>
      <c r="D14" s="50">
        <v>116685100</v>
      </c>
      <c r="E14" s="50">
        <v>57420100</v>
      </c>
      <c r="F14" s="50">
        <v>336400</v>
      </c>
      <c r="G14" s="40"/>
    </row>
    <row r="15" spans="1:7" ht="48">
      <c r="A15" s="41">
        <v>13</v>
      </c>
      <c r="B15" s="46" t="s">
        <v>26</v>
      </c>
      <c r="C15" s="50">
        <v>0</v>
      </c>
      <c r="D15" s="49">
        <v>0</v>
      </c>
      <c r="E15" s="41">
        <v>19613.41</v>
      </c>
      <c r="F15" s="50">
        <v>0</v>
      </c>
      <c r="G15" s="40"/>
    </row>
    <row r="16" spans="1:7" ht="48">
      <c r="A16" s="41">
        <v>14</v>
      </c>
      <c r="B16" s="45" t="s">
        <v>27</v>
      </c>
      <c r="C16" s="50">
        <v>0</v>
      </c>
      <c r="D16" s="50">
        <v>0</v>
      </c>
      <c r="E16" s="50">
        <v>187800</v>
      </c>
      <c r="F16" s="50">
        <v>0</v>
      </c>
      <c r="G16" s="40"/>
    </row>
    <row r="17" spans="1:7" ht="48">
      <c r="A17" s="41">
        <v>15</v>
      </c>
      <c r="B17" s="45" t="s">
        <v>28</v>
      </c>
      <c r="C17" s="50">
        <v>0</v>
      </c>
      <c r="D17" s="41">
        <v>0</v>
      </c>
      <c r="E17" s="41">
        <v>65847675.66</v>
      </c>
      <c r="F17" s="50">
        <v>0</v>
      </c>
      <c r="G17" s="40"/>
    </row>
    <row r="18" spans="1:7" ht="48">
      <c r="A18" s="41">
        <v>16</v>
      </c>
      <c r="B18" s="46" t="s">
        <v>29</v>
      </c>
      <c r="C18" s="50">
        <v>12603900</v>
      </c>
      <c r="D18" s="50">
        <v>1135500</v>
      </c>
      <c r="E18" s="50">
        <v>272763000</v>
      </c>
      <c r="F18" s="50">
        <v>3320200</v>
      </c>
      <c r="G18" s="40"/>
    </row>
    <row r="19" spans="1:7" ht="72">
      <c r="A19" s="41">
        <v>17</v>
      </c>
      <c r="B19" s="47" t="s">
        <v>32</v>
      </c>
      <c r="C19" s="50">
        <v>0</v>
      </c>
      <c r="D19" s="50">
        <v>0</v>
      </c>
      <c r="E19" s="50">
        <v>0</v>
      </c>
      <c r="F19" s="50">
        <v>0</v>
      </c>
      <c r="G19" s="40"/>
    </row>
    <row r="20" spans="1:7" ht="60">
      <c r="A20" s="41">
        <v>18</v>
      </c>
      <c r="B20" s="48" t="s">
        <v>30</v>
      </c>
      <c r="C20" s="50">
        <v>0</v>
      </c>
      <c r="D20" s="50">
        <v>0</v>
      </c>
      <c r="E20" s="50">
        <v>0</v>
      </c>
      <c r="F20" s="50">
        <v>22330000</v>
      </c>
      <c r="G20" s="40"/>
    </row>
    <row r="21" spans="1:6" ht="22.5" customHeight="1">
      <c r="A21" s="65" t="s">
        <v>39</v>
      </c>
      <c r="B21" s="66"/>
      <c r="C21" s="52">
        <f>C3+C4+C5+C6+C7+C8+C9+C10+C11+C12+C13+C14+C15+C16+C17+C18+C19+C20</f>
        <v>43716200</v>
      </c>
      <c r="D21" s="52">
        <f>D3+D4+D5+D6+D7+D8+D9+D10+D11+D12+D13+D14+D15+D16+D17+D18+D19+D20</f>
        <v>14230176084.26</v>
      </c>
      <c r="E21" s="52">
        <f>E3+E4+E5+E6+E7+E8+E9+E10+E11+E12+E13+E14+E15+E16+E17+E18+E19+E20</f>
        <v>424501431.97</v>
      </c>
      <c r="F21" s="52">
        <f>F3+F4+F5+F6+F7+F8+F9+F10+F11+F12+F13+F14+F15+F16+F17+F18+F19+F20</f>
        <v>26202600</v>
      </c>
    </row>
    <row r="22" spans="1:6" ht="12.75">
      <c r="A22" s="7"/>
      <c r="B22" s="7"/>
      <c r="C22" s="7"/>
      <c r="D22" s="7"/>
      <c r="E22" s="7"/>
      <c r="F22" s="53">
        <f>C21+D21+E21+F21</f>
        <v>14724596316.23</v>
      </c>
    </row>
    <row r="23" spans="1:6" ht="12.75">
      <c r="A23" s="7"/>
      <c r="B23" s="7"/>
      <c r="C23" s="7"/>
      <c r="D23" s="7"/>
      <c r="E23" s="7"/>
      <c r="F23" s="7"/>
    </row>
  </sheetData>
  <mergeCells count="1">
    <mergeCell ref="A21:B21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100" zoomScalePageLayoutView="0" workbookViewId="0" topLeftCell="A13">
      <selection activeCell="B25" sqref="B25"/>
    </sheetView>
  </sheetViews>
  <sheetFormatPr defaultColWidth="9.00390625" defaultRowHeight="12.75"/>
  <cols>
    <col min="1" max="1" width="6.875" style="0" customWidth="1"/>
    <col min="2" max="2" width="40.25390625" style="0" customWidth="1"/>
    <col min="3" max="3" width="14.00390625" style="0" bestFit="1" customWidth="1"/>
    <col min="4" max="4" width="14.875" style="0" customWidth="1"/>
    <col min="5" max="5" width="9.375" style="0" bestFit="1" customWidth="1"/>
    <col min="6" max="6" width="16.75390625" style="0" customWidth="1"/>
    <col min="7" max="7" width="21.875" style="0" customWidth="1"/>
    <col min="8" max="8" width="16.75390625" style="0" customWidth="1"/>
    <col min="9" max="9" width="14.25390625" style="0" customWidth="1"/>
    <col min="10" max="10" width="13.25390625" style="0" customWidth="1"/>
    <col min="11" max="11" width="15.125" style="0" customWidth="1"/>
  </cols>
  <sheetData>
    <row r="1" spans="1:11" ht="12.75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41.25" customHeight="1" thickBo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33" customHeight="1" thickBot="1">
      <c r="A3" s="72" t="s">
        <v>0</v>
      </c>
      <c r="B3" s="72" t="s">
        <v>1</v>
      </c>
      <c r="C3" s="75" t="s">
        <v>2</v>
      </c>
      <c r="D3" s="76"/>
      <c r="E3" s="77"/>
      <c r="F3" s="67" t="s">
        <v>3</v>
      </c>
      <c r="G3" s="67" t="s">
        <v>4</v>
      </c>
      <c r="H3" s="67" t="s">
        <v>5</v>
      </c>
      <c r="I3" s="75" t="s">
        <v>6</v>
      </c>
      <c r="J3" s="76"/>
      <c r="K3" s="77"/>
    </row>
    <row r="4" spans="1:11" ht="12.75" customHeight="1">
      <c r="A4" s="73"/>
      <c r="B4" s="73"/>
      <c r="C4" s="72" t="s">
        <v>7</v>
      </c>
      <c r="D4" s="72" t="s">
        <v>8</v>
      </c>
      <c r="E4" s="72" t="s">
        <v>9</v>
      </c>
      <c r="F4" s="68"/>
      <c r="G4" s="68"/>
      <c r="H4" s="68"/>
      <c r="I4" s="78" t="s">
        <v>10</v>
      </c>
      <c r="J4" s="56" t="s">
        <v>11</v>
      </c>
      <c r="K4" s="58" t="s">
        <v>13</v>
      </c>
    </row>
    <row r="5" spans="1:11" ht="52.5" customHeight="1" thickBot="1">
      <c r="A5" s="74"/>
      <c r="B5" s="74"/>
      <c r="C5" s="74"/>
      <c r="D5" s="74"/>
      <c r="E5" s="74"/>
      <c r="F5" s="69"/>
      <c r="G5" s="69"/>
      <c r="H5" s="69"/>
      <c r="I5" s="79"/>
      <c r="J5" s="55" t="s">
        <v>12</v>
      </c>
      <c r="K5" s="57" t="s">
        <v>14</v>
      </c>
    </row>
    <row r="6" spans="1:11" s="32" customFormat="1" ht="52.5" customHeight="1" thickTop="1">
      <c r="A6" s="27">
        <v>1</v>
      </c>
      <c r="B6" s="28" t="s">
        <v>31</v>
      </c>
      <c r="C6" s="27">
        <v>1114.541</v>
      </c>
      <c r="D6" s="27">
        <v>961.638</v>
      </c>
      <c r="E6" s="29">
        <f>D6/C6*100</f>
        <v>86.28107893742806</v>
      </c>
      <c r="F6" s="30">
        <v>85.07</v>
      </c>
      <c r="G6" s="61">
        <v>100</v>
      </c>
      <c r="H6" s="31">
        <f>(E6+F6+G6)/3</f>
        <v>90.45035964580934</v>
      </c>
      <c r="I6" s="54"/>
      <c r="J6" s="30"/>
      <c r="K6" s="30"/>
    </row>
    <row r="7" spans="1:11" ht="74.25" customHeight="1">
      <c r="A7" s="26">
        <v>2</v>
      </c>
      <c r="B7" s="11" t="s">
        <v>16</v>
      </c>
      <c r="C7" s="39">
        <v>235</v>
      </c>
      <c r="D7" s="29">
        <v>235</v>
      </c>
      <c r="E7" s="12">
        <f>D7/C7*100</f>
        <v>100</v>
      </c>
      <c r="F7" s="14">
        <v>86.71</v>
      </c>
      <c r="G7" s="62">
        <v>100</v>
      </c>
      <c r="H7" s="15">
        <f>(E7+F7+G7)/3</f>
        <v>95.57</v>
      </c>
      <c r="I7" s="59"/>
      <c r="J7" s="60"/>
      <c r="K7" s="60"/>
    </row>
    <row r="8" spans="1:11" ht="61.5" customHeight="1">
      <c r="A8" s="27">
        <v>3</v>
      </c>
      <c r="B8" s="16" t="s">
        <v>17</v>
      </c>
      <c r="C8" s="34">
        <v>0</v>
      </c>
      <c r="D8" s="35">
        <v>0</v>
      </c>
      <c r="E8" s="13">
        <v>100</v>
      </c>
      <c r="F8" s="18">
        <v>69.73</v>
      </c>
      <c r="G8" s="63">
        <v>0</v>
      </c>
      <c r="H8" s="19">
        <f aca="true" t="shared" si="0" ref="H8:H23">(E8+F8+G8)/3</f>
        <v>56.576666666666675</v>
      </c>
      <c r="I8" s="22"/>
      <c r="J8" s="24"/>
      <c r="K8" s="22"/>
    </row>
    <row r="9" spans="1:11" ht="60.75" customHeight="1">
      <c r="A9" s="26">
        <v>4</v>
      </c>
      <c r="B9" s="16" t="s">
        <v>18</v>
      </c>
      <c r="C9" s="17">
        <v>30</v>
      </c>
      <c r="D9" s="13">
        <v>30</v>
      </c>
      <c r="E9" s="13">
        <f>D9/C9*100</f>
        <v>100</v>
      </c>
      <c r="F9" s="18">
        <v>88.07</v>
      </c>
      <c r="G9" s="63">
        <v>100</v>
      </c>
      <c r="H9" s="19">
        <f t="shared" si="0"/>
        <v>96.02333333333333</v>
      </c>
      <c r="I9" s="23"/>
      <c r="J9" s="22"/>
      <c r="K9" s="22"/>
    </row>
    <row r="10" spans="1:11" s="32" customFormat="1" ht="48.75" customHeight="1">
      <c r="A10" s="27">
        <v>5</v>
      </c>
      <c r="B10" s="33" t="s">
        <v>15</v>
      </c>
      <c r="C10" s="34">
        <v>2770.504</v>
      </c>
      <c r="D10" s="35">
        <v>2770.504</v>
      </c>
      <c r="E10" s="35">
        <f>D10/C10*100</f>
        <v>100</v>
      </c>
      <c r="F10" s="36">
        <v>98.96</v>
      </c>
      <c r="G10" s="64">
        <v>81.81</v>
      </c>
      <c r="H10" s="37">
        <f>(E10+F10+G10)/3</f>
        <v>93.58999999999999</v>
      </c>
      <c r="I10" s="23"/>
      <c r="J10" s="22"/>
      <c r="K10" s="22"/>
    </row>
    <row r="11" spans="1:11" s="32" customFormat="1" ht="47.25" customHeight="1">
      <c r="A11" s="26">
        <v>6</v>
      </c>
      <c r="B11" s="33" t="s">
        <v>19</v>
      </c>
      <c r="C11" s="34">
        <v>212.1</v>
      </c>
      <c r="D11" s="35">
        <v>212.1</v>
      </c>
      <c r="E11" s="35">
        <f aca="true" t="shared" si="1" ref="E11:E17">D11/C11*100</f>
        <v>100</v>
      </c>
      <c r="F11" s="36">
        <v>100</v>
      </c>
      <c r="G11" s="64">
        <v>50</v>
      </c>
      <c r="H11" s="37">
        <f t="shared" si="0"/>
        <v>83.33333333333333</v>
      </c>
      <c r="I11" s="23"/>
      <c r="J11" s="22"/>
      <c r="K11" s="22"/>
    </row>
    <row r="12" spans="1:11" ht="45" customHeight="1">
      <c r="A12" s="27">
        <v>7</v>
      </c>
      <c r="B12" s="16" t="s">
        <v>20</v>
      </c>
      <c r="C12" s="17">
        <v>25</v>
      </c>
      <c r="D12" s="13">
        <v>25</v>
      </c>
      <c r="E12" s="13">
        <f t="shared" si="1"/>
        <v>100</v>
      </c>
      <c r="F12" s="18">
        <v>51.09</v>
      </c>
      <c r="G12" s="63">
        <v>100</v>
      </c>
      <c r="H12" s="19">
        <f t="shared" si="0"/>
        <v>83.69666666666667</v>
      </c>
      <c r="I12" s="23"/>
      <c r="J12" s="22"/>
      <c r="K12" s="22"/>
    </row>
    <row r="13" spans="1:11" s="32" customFormat="1" ht="47.25" customHeight="1">
      <c r="A13" s="26">
        <v>8</v>
      </c>
      <c r="B13" s="33" t="s">
        <v>21</v>
      </c>
      <c r="C13" s="34">
        <v>272.9</v>
      </c>
      <c r="D13" s="35">
        <v>268.283</v>
      </c>
      <c r="E13" s="13">
        <f t="shared" si="1"/>
        <v>98.30817149138879</v>
      </c>
      <c r="F13" s="36">
        <v>58.5</v>
      </c>
      <c r="G13" s="64">
        <v>100</v>
      </c>
      <c r="H13" s="37">
        <f t="shared" si="0"/>
        <v>85.60272383046293</v>
      </c>
      <c r="I13" s="23"/>
      <c r="J13" s="22"/>
      <c r="K13" s="22"/>
    </row>
    <row r="14" spans="1:11" s="32" customFormat="1" ht="60.75" customHeight="1">
      <c r="A14" s="27">
        <v>9</v>
      </c>
      <c r="B14" s="33" t="s">
        <v>22</v>
      </c>
      <c r="C14" s="34">
        <v>4</v>
      </c>
      <c r="D14" s="35">
        <v>4</v>
      </c>
      <c r="E14" s="35">
        <f t="shared" si="1"/>
        <v>100</v>
      </c>
      <c r="F14" s="36">
        <v>100</v>
      </c>
      <c r="G14" s="64">
        <v>100</v>
      </c>
      <c r="H14" s="37">
        <f t="shared" si="0"/>
        <v>100</v>
      </c>
      <c r="I14" s="23"/>
      <c r="J14" s="22"/>
      <c r="K14" s="22"/>
    </row>
    <row r="15" spans="1:11" ht="48" customHeight="1">
      <c r="A15" s="26">
        <v>10</v>
      </c>
      <c r="B15" s="16" t="s">
        <v>23</v>
      </c>
      <c r="C15" s="17">
        <v>100</v>
      </c>
      <c r="D15" s="13">
        <v>100</v>
      </c>
      <c r="E15" s="13">
        <f t="shared" si="1"/>
        <v>100</v>
      </c>
      <c r="F15" s="18">
        <v>79.4</v>
      </c>
      <c r="G15" s="64">
        <v>86.7</v>
      </c>
      <c r="H15" s="19">
        <f>(E15+F15+G15)/3</f>
        <v>88.7</v>
      </c>
      <c r="I15" s="23"/>
      <c r="J15" s="22"/>
      <c r="K15" s="22"/>
    </row>
    <row r="16" spans="1:11" s="32" customFormat="1" ht="33" customHeight="1">
      <c r="A16" s="27">
        <v>11</v>
      </c>
      <c r="B16" s="33" t="s">
        <v>24</v>
      </c>
      <c r="C16" s="34">
        <v>23925</v>
      </c>
      <c r="D16" s="35">
        <v>23925</v>
      </c>
      <c r="E16" s="35">
        <f>D16/C16*100</f>
        <v>100</v>
      </c>
      <c r="F16" s="36">
        <v>96.1</v>
      </c>
      <c r="G16" s="64">
        <v>100</v>
      </c>
      <c r="H16" s="37">
        <f>(E16+F16+G16)/3</f>
        <v>98.7</v>
      </c>
      <c r="I16" s="23"/>
      <c r="J16" s="22"/>
      <c r="K16" s="22"/>
    </row>
    <row r="17" spans="1:11" ht="42.75">
      <c r="A17" s="26">
        <v>12</v>
      </c>
      <c r="B17" s="16" t="s">
        <v>25</v>
      </c>
      <c r="C17" s="35">
        <v>56932.1</v>
      </c>
      <c r="D17" s="35">
        <v>56932.1</v>
      </c>
      <c r="E17" s="13">
        <f t="shared" si="1"/>
        <v>100</v>
      </c>
      <c r="F17" s="18">
        <v>86.02</v>
      </c>
      <c r="G17" s="63">
        <v>100</v>
      </c>
      <c r="H17" s="19">
        <f t="shared" si="0"/>
        <v>95.33999999999999</v>
      </c>
      <c r="I17" s="23"/>
      <c r="J17" s="22"/>
      <c r="K17" s="22"/>
    </row>
    <row r="18" spans="1:11" s="32" customFormat="1" ht="42.75">
      <c r="A18" s="27">
        <v>13</v>
      </c>
      <c r="B18" s="33" t="s">
        <v>26</v>
      </c>
      <c r="C18" s="35">
        <v>20</v>
      </c>
      <c r="D18" s="35">
        <v>19.613</v>
      </c>
      <c r="E18" s="35">
        <f aca="true" t="shared" si="2" ref="E18:E24">D18/C18*100</f>
        <v>98.065</v>
      </c>
      <c r="F18" s="36">
        <v>68.24</v>
      </c>
      <c r="G18" s="64">
        <v>100</v>
      </c>
      <c r="H18" s="37">
        <f t="shared" si="0"/>
        <v>88.76833333333333</v>
      </c>
      <c r="I18" s="23"/>
      <c r="J18" s="22"/>
      <c r="K18" s="22"/>
    </row>
    <row r="19" spans="1:11" ht="42.75">
      <c r="A19" s="26">
        <v>14</v>
      </c>
      <c r="B19" s="16" t="s">
        <v>27</v>
      </c>
      <c r="C19" s="13">
        <v>187.8</v>
      </c>
      <c r="D19" s="13">
        <v>187.8</v>
      </c>
      <c r="E19" s="13">
        <f t="shared" si="2"/>
        <v>100</v>
      </c>
      <c r="F19" s="18">
        <v>97.1</v>
      </c>
      <c r="G19" s="64">
        <v>100</v>
      </c>
      <c r="H19" s="19">
        <f t="shared" si="0"/>
        <v>99.03333333333335</v>
      </c>
      <c r="I19" s="23"/>
      <c r="J19" s="22"/>
      <c r="K19" s="22"/>
    </row>
    <row r="20" spans="1:11" ht="42.75">
      <c r="A20" s="27">
        <v>15</v>
      </c>
      <c r="B20" s="16" t="s">
        <v>28</v>
      </c>
      <c r="C20" s="13">
        <v>10040.41</v>
      </c>
      <c r="D20" s="13">
        <v>7828.93</v>
      </c>
      <c r="E20" s="13">
        <f>D20/C20*100</f>
        <v>77.97420623261401</v>
      </c>
      <c r="F20" s="18">
        <v>100</v>
      </c>
      <c r="G20" s="63">
        <v>75</v>
      </c>
      <c r="H20" s="19">
        <f t="shared" si="0"/>
        <v>84.32473541087133</v>
      </c>
      <c r="I20" s="23"/>
      <c r="J20" s="22"/>
      <c r="K20" s="22"/>
    </row>
    <row r="21" spans="1:11" s="32" customFormat="1" ht="42.75">
      <c r="A21" s="26">
        <v>16</v>
      </c>
      <c r="B21" s="33" t="s">
        <v>29</v>
      </c>
      <c r="C21" s="35">
        <v>282.4</v>
      </c>
      <c r="D21" s="35">
        <v>272.763</v>
      </c>
      <c r="E21" s="35">
        <f t="shared" si="2"/>
        <v>96.58746458923513</v>
      </c>
      <c r="F21" s="36">
        <v>99.03</v>
      </c>
      <c r="G21" s="64">
        <v>100</v>
      </c>
      <c r="H21" s="37">
        <f t="shared" si="0"/>
        <v>98.53915486307837</v>
      </c>
      <c r="I21" s="23"/>
      <c r="J21" s="22"/>
      <c r="K21" s="22"/>
    </row>
    <row r="22" spans="1:11" s="32" customFormat="1" ht="60.75" customHeight="1">
      <c r="A22" s="26">
        <v>17</v>
      </c>
      <c r="B22" s="38" t="s">
        <v>32</v>
      </c>
      <c r="C22" s="35">
        <v>0</v>
      </c>
      <c r="D22" s="35">
        <v>0</v>
      </c>
      <c r="E22" s="35">
        <v>100</v>
      </c>
      <c r="F22" s="36">
        <v>100</v>
      </c>
      <c r="G22" s="64">
        <v>100</v>
      </c>
      <c r="H22" s="37">
        <f t="shared" si="0"/>
        <v>100</v>
      </c>
      <c r="I22" s="23"/>
      <c r="J22" s="22"/>
      <c r="K22" s="22"/>
    </row>
    <row r="23" spans="1:11" ht="57">
      <c r="A23" s="25">
        <v>18</v>
      </c>
      <c r="B23" s="20" t="s">
        <v>30</v>
      </c>
      <c r="C23" s="13">
        <v>0</v>
      </c>
      <c r="D23" s="13">
        <v>0</v>
      </c>
      <c r="E23" s="13">
        <v>100</v>
      </c>
      <c r="F23" s="18">
        <v>64.75</v>
      </c>
      <c r="G23" s="63">
        <v>75</v>
      </c>
      <c r="H23" s="19">
        <f t="shared" si="0"/>
        <v>79.91666666666667</v>
      </c>
      <c r="I23" s="22"/>
      <c r="J23" s="24"/>
      <c r="K23" s="22"/>
    </row>
    <row r="24" spans="1:11" ht="15">
      <c r="A24" s="1"/>
      <c r="B24" s="2"/>
      <c r="C24" s="8">
        <f>C6+C7+C8+C9+C10+C11+C12+C13+C14+C15+C16+C17+C18+C19+C20+C21+C23</f>
        <v>96151.75499999999</v>
      </c>
      <c r="D24" s="8">
        <f>D6+D7+D8+D9+D10+D11+D12+D13+D14+D15+D16+D17+D18+D19+D20+D21+D23</f>
        <v>93772.731</v>
      </c>
      <c r="E24" s="8">
        <f t="shared" si="2"/>
        <v>97.52576123025524</v>
      </c>
      <c r="F24" s="8">
        <f>SUM(F7:F23)/16</f>
        <v>90.23124999999999</v>
      </c>
      <c r="G24" s="9">
        <f>SUM(G7:G23)/16</f>
        <v>91.781875</v>
      </c>
      <c r="H24" s="9">
        <f>SUM(H7:H23)/16</f>
        <v>95.48218421485915</v>
      </c>
      <c r="I24" s="9"/>
      <c r="J24" s="9"/>
      <c r="K24" s="9"/>
    </row>
    <row r="25" spans="1:4" ht="15">
      <c r="A25" s="3"/>
      <c r="B25" s="4"/>
      <c r="D25" s="10"/>
    </row>
    <row r="26" spans="1:2" ht="15">
      <c r="A26" s="3"/>
      <c r="B26" s="4"/>
    </row>
    <row r="27" spans="1:2" ht="14.25">
      <c r="A27" s="5"/>
      <c r="B27" s="6"/>
    </row>
    <row r="28" spans="1:2" ht="14.25">
      <c r="A28" s="5"/>
      <c r="B28" s="6"/>
    </row>
    <row r="29" spans="1:5" ht="15">
      <c r="A29" s="3"/>
      <c r="B29" s="4"/>
      <c r="D29" s="10"/>
      <c r="E29" s="21"/>
    </row>
    <row r="30" spans="1:2" ht="14.25">
      <c r="A30" s="5"/>
      <c r="B30" s="6"/>
    </row>
    <row r="31" spans="1:2" ht="14.25">
      <c r="A31" s="5"/>
      <c r="B31" s="6"/>
    </row>
    <row r="32" spans="1:2" ht="14.25">
      <c r="A32" s="5"/>
      <c r="B32" s="6"/>
    </row>
    <row r="33" spans="1:2" ht="12.75">
      <c r="A33" s="7"/>
      <c r="B33" s="7"/>
    </row>
  </sheetData>
  <sheetProtection/>
  <mergeCells count="12">
    <mergeCell ref="E4:E5"/>
    <mergeCell ref="I4:I5"/>
    <mergeCell ref="G3:G5"/>
    <mergeCell ref="H3:H5"/>
    <mergeCell ref="A1:K2"/>
    <mergeCell ref="A3:A5"/>
    <mergeCell ref="B3:B5"/>
    <mergeCell ref="C3:E3"/>
    <mergeCell ref="F3:F5"/>
    <mergeCell ref="I3:K3"/>
    <mergeCell ref="C4:C5"/>
    <mergeCell ref="D4:D5"/>
  </mergeCells>
  <printOptions/>
  <pageMargins left="0.5" right="0.39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2019-04-12T07:04:19Z</cp:lastPrinted>
  <dcterms:created xsi:type="dcterms:W3CDTF">2016-05-11T07:36:27Z</dcterms:created>
  <dcterms:modified xsi:type="dcterms:W3CDTF">2019-04-12T07:21:37Z</dcterms:modified>
  <cp:category/>
  <cp:version/>
  <cp:contentType/>
  <cp:contentStatus/>
</cp:coreProperties>
</file>